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"/>
  <c r="C77"/>
  <c r="C62"/>
  <c r="E13" l="1"/>
  <c r="E14"/>
  <c r="E12"/>
  <c r="E67"/>
  <c r="E68"/>
  <c r="E69"/>
  <c r="E66"/>
  <c r="E61"/>
  <c r="E35" l="1"/>
  <c r="E36"/>
  <c r="E37"/>
  <c r="E38"/>
  <c r="E39"/>
  <c r="E40"/>
  <c r="E41"/>
  <c r="E42"/>
  <c r="E43"/>
  <c r="E44"/>
  <c r="E45"/>
  <c r="E46"/>
  <c r="E47"/>
  <c r="E48"/>
  <c r="E34"/>
  <c r="E52"/>
  <c r="E53"/>
  <c r="E54"/>
  <c r="E55"/>
  <c r="E56"/>
  <c r="E57"/>
  <c r="E58"/>
  <c r="E51"/>
  <c r="E29"/>
  <c r="E30"/>
  <c r="E31"/>
  <c r="E28"/>
  <c r="E23"/>
  <c r="E24"/>
  <c r="E25"/>
  <c r="E22"/>
  <c r="E18"/>
  <c r="E19"/>
  <c r="E17"/>
  <c r="D20" l="1"/>
  <c r="E20" s="1"/>
  <c r="D70" l="1"/>
  <c r="E70" l="1"/>
  <c r="C70"/>
  <c r="E76" l="1"/>
  <c r="C49" l="1"/>
  <c r="C15" l="1"/>
  <c r="C32"/>
  <c r="D15" l="1"/>
  <c r="E15" s="1"/>
  <c r="D32" l="1"/>
  <c r="E32" s="1"/>
  <c r="D49"/>
  <c r="E49" l="1"/>
  <c r="D62"/>
  <c r="E62" l="1"/>
  <c r="D26" l="1"/>
  <c r="E26" s="1"/>
  <c r="C26"/>
  <c r="C59" l="1"/>
  <c r="D59"/>
  <c r="C63" l="1"/>
  <c r="C71" s="1"/>
  <c r="E59"/>
  <c r="D63"/>
  <c r="C75" l="1"/>
  <c r="E75" s="1"/>
  <c r="E63"/>
  <c r="E71" s="1"/>
  <c r="D71"/>
  <c r="D77"/>
</calcChain>
</file>

<file path=xl/sharedStrings.xml><?xml version="1.0" encoding="utf-8"?>
<sst xmlns="http://schemas.openxmlformats.org/spreadsheetml/2006/main" count="131" uniqueCount="114">
  <si>
    <t xml:space="preserve">Протокол </t>
  </si>
  <si>
    <t>№ пп</t>
  </si>
  <si>
    <t>Статьи расходов</t>
  </si>
  <si>
    <t>Расходы, руб</t>
  </si>
  <si>
    <t>1</t>
  </si>
  <si>
    <t>Диспетчерская служба</t>
  </si>
  <si>
    <t>1.1</t>
  </si>
  <si>
    <t>1.3</t>
  </si>
  <si>
    <t>2</t>
  </si>
  <si>
    <t>Текущий ремонт</t>
  </si>
  <si>
    <t>3</t>
  </si>
  <si>
    <t>Уборка лестничных клеток и придомовой территории</t>
  </si>
  <si>
    <t>3.1</t>
  </si>
  <si>
    <t>ФОТ</t>
  </si>
  <si>
    <t>3.2</t>
  </si>
  <si>
    <t>3.3</t>
  </si>
  <si>
    <t>3.4</t>
  </si>
  <si>
    <t>Спецодежда</t>
  </si>
  <si>
    <t>4</t>
  </si>
  <si>
    <t>4.1</t>
  </si>
  <si>
    <t>4.2</t>
  </si>
  <si>
    <t>4.3</t>
  </si>
  <si>
    <t>5</t>
  </si>
  <si>
    <t>Содержание общего имущества многоквартирного дома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</si>
  <si>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</si>
  <si>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</si>
  <si>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</si>
  <si>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</si>
  <si>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</si>
  <si>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</si>
  <si>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</si>
  <si>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</si>
  <si>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</si>
  <si>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</si>
  <si>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</si>
  <si>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</si>
  <si>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</t>
  </si>
  <si>
    <t>Управление многоквартирным домом</t>
  </si>
  <si>
    <t>6.1</t>
  </si>
  <si>
    <t>6.2</t>
  </si>
  <si>
    <t>6.3</t>
  </si>
  <si>
    <t>Канцелярские товары</t>
  </si>
  <si>
    <t>6.4</t>
  </si>
  <si>
    <t>6.5</t>
  </si>
  <si>
    <t>Почтовые услуги</t>
  </si>
  <si>
    <t>6.7</t>
  </si>
  <si>
    <t>Договора оказания консультационных и юридических услуг</t>
  </si>
  <si>
    <t>6.8</t>
  </si>
  <si>
    <t>Расходные материалы для офисной техники</t>
  </si>
  <si>
    <t>Услуги связи</t>
  </si>
  <si>
    <t>Сбор и вывоз ТБО</t>
  </si>
  <si>
    <t>Договор на сбор и вывоз ТБО и крупногабаритного мусора</t>
  </si>
  <si>
    <t>4,4</t>
  </si>
  <si>
    <t>Страхование лифтов</t>
  </si>
  <si>
    <t>На оказание комплекса санитарно - эпидемиологических услуг</t>
  </si>
  <si>
    <t xml:space="preserve">Освидетельствование лифтов            </t>
  </si>
  <si>
    <t>Итого:</t>
  </si>
  <si>
    <t>Всего расходов по смете</t>
  </si>
  <si>
    <t xml:space="preserve">Утверждена общим собранием ТСН"Верхняя 5/1" </t>
  </si>
  <si>
    <t>Статьи доходов</t>
  </si>
  <si>
    <t>Доходы, руб</t>
  </si>
  <si>
    <t>Доходы от предоставления услуг населению</t>
  </si>
  <si>
    <t>Диспетчер</t>
  </si>
  <si>
    <t>Договор №102-ТО на техническое обслуживание и ремонт лифтов</t>
  </si>
  <si>
    <t>Договор № 0520/Э-16 на выполнение работ по техническому обслуживанию узла учета тепловой энергии.</t>
  </si>
  <si>
    <t>7</t>
  </si>
  <si>
    <t>7.1</t>
  </si>
  <si>
    <t>6.6</t>
  </si>
  <si>
    <t>Договор №1213-КВ/2016 обслуживание сайта ТСН</t>
  </si>
  <si>
    <t>1.2</t>
  </si>
  <si>
    <t>Замер сопротивления изоляции в щитовых</t>
  </si>
  <si>
    <t>Договор № 5В/16   на техническое обслуживание и обработку сигналов объединенных диспетчерских систем /ОДС/.</t>
  </si>
  <si>
    <t>Всего доходов по смете</t>
  </si>
  <si>
    <t>Благоустройство придомовой территории</t>
  </si>
  <si>
    <t>Покраска малых архитектурных форм и ограждений</t>
  </si>
  <si>
    <t>9</t>
  </si>
  <si>
    <t>9.1</t>
  </si>
  <si>
    <t>9.2</t>
  </si>
  <si>
    <t>9.3</t>
  </si>
  <si>
    <t>Примечание: 1. Доходы и расходы по коммунальным услугам, приобретаемых для индивидуального потребления, не учтены, 2. Расходы, учтенные в п.9  финансируются за счет доходов от аренды общедомового имущества.</t>
  </si>
  <si>
    <t>2.1</t>
  </si>
  <si>
    <t>Расходные материалы для содержания общего имущества</t>
  </si>
  <si>
    <t>Инвентарь и моющие средства</t>
  </si>
  <si>
    <t xml:space="preserve">Всего прочих расходов </t>
  </si>
  <si>
    <t>Итого расходов по предоставлению услуг</t>
  </si>
  <si>
    <t>5.13</t>
  </si>
  <si>
    <t>Техническое обслуживание и ремонт лифтов</t>
  </si>
  <si>
    <t>Инструмент</t>
  </si>
  <si>
    <t>5.14</t>
  </si>
  <si>
    <t>Договор № 1342-РЦ/2017 на оказание услуг расчетного центра</t>
  </si>
  <si>
    <t xml:space="preserve">Обучение технического персонала </t>
  </si>
  <si>
    <t>Услуги банка,налоги + на упрощенку 1%</t>
  </si>
  <si>
    <t>5.15</t>
  </si>
  <si>
    <t>Договор № 1342-ГИС/2018 на оказание услуг по размещению информации на ГИС ЖКХ</t>
  </si>
  <si>
    <t>Доходы от аренды общедомового имущества,найма,пени</t>
  </si>
  <si>
    <t>Замена оборудования    /зап.части и расх.материалы/</t>
  </si>
  <si>
    <t>Резерв на непредвиденные расходы</t>
  </si>
  <si>
    <t xml:space="preserve">Частичный ремонт лифтовых холлов </t>
  </si>
  <si>
    <t>Отчисления в страховые фонды  /Пенсионный фонд 22%, ПСС от несчастных случаев 0,2%,мед.фонд 5,1%,ФСС 2,9%/</t>
  </si>
  <si>
    <t xml:space="preserve">Договор №190-1348-19 по техническому обслуживанию внутридомового газового оборудования </t>
  </si>
  <si>
    <t>Договор №108-10407-18 на техническое обслуживание газораспределительной сети</t>
  </si>
  <si>
    <t>Закупка растительного грунта, рассады</t>
  </si>
  <si>
    <t>2.2</t>
  </si>
  <si>
    <t>9.4</t>
  </si>
  <si>
    <t>2.3</t>
  </si>
  <si>
    <t>ФАКТ</t>
  </si>
  <si>
    <t>ПЛАН</t>
  </si>
  <si>
    <t>"   "         ____2020г.</t>
  </si>
  <si>
    <t>Частичный ремонт отмостки (материалы)</t>
  </si>
  <si>
    <t>Установка оптического реверса/фотоэлемента/ дверей кабины лифта(ремонт теплоузла)</t>
  </si>
  <si>
    <t>Покраска газовых труб(ремонт крыльца 8н)</t>
  </si>
  <si>
    <t>Газонные ограждения(герметизация козырьков)</t>
  </si>
  <si>
    <t>Отчет по смете расходов товарищества собственников недвижимости "Верхняя 5/1" на 2020 г.</t>
  </si>
  <si>
    <t>Отклонение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</si>
</sst>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 applyBorder="1"/>
    <xf numFmtId="0" fontId="0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0" fontId="0" fillId="0" borderId="0" xfId="0" applyFill="1" applyBorder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2" fontId="4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topLeftCell="A63" zoomScaleNormal="148" zoomScaleSheetLayoutView="100" workbookViewId="0">
      <selection activeCell="D63" sqref="C63:D77"/>
    </sheetView>
  </sheetViews>
  <sheetFormatPr defaultRowHeight="14.5"/>
  <cols>
    <col min="1" max="1" width="9.1796875" customWidth="1"/>
    <col min="2" max="2" width="45.54296875" customWidth="1"/>
    <col min="3" max="3" width="16.453125" customWidth="1"/>
    <col min="4" max="4" width="18.7265625" customWidth="1"/>
    <col min="5" max="5" width="12.54296875" style="1" customWidth="1"/>
  </cols>
  <sheetData>
    <row r="1" spans="1:5" s="11" customFormat="1" ht="27" customHeight="1">
      <c r="A1" s="9"/>
      <c r="B1" s="9"/>
      <c r="C1" s="56" t="s">
        <v>58</v>
      </c>
      <c r="D1" s="56"/>
      <c r="E1" s="10"/>
    </row>
    <row r="2" spans="1:5" s="11" customFormat="1" ht="15.5">
      <c r="A2" s="9"/>
      <c r="B2" s="9"/>
      <c r="C2" s="57" t="s">
        <v>0</v>
      </c>
      <c r="D2" s="57"/>
      <c r="E2" s="10"/>
    </row>
    <row r="3" spans="1:5" s="11" customFormat="1" ht="15.5">
      <c r="A3" s="9"/>
      <c r="B3" s="9"/>
      <c r="C3" s="58" t="s">
        <v>107</v>
      </c>
      <c r="D3" s="57"/>
      <c r="E3" s="10"/>
    </row>
    <row r="4" spans="1:5" s="11" customFormat="1" ht="15.5">
      <c r="A4" s="9"/>
      <c r="B4" s="9"/>
      <c r="C4" s="9"/>
      <c r="D4" s="9"/>
      <c r="E4" s="10"/>
    </row>
    <row r="5" spans="1:5" s="11" customFormat="1" ht="15.5">
      <c r="A5" s="9"/>
      <c r="B5" s="9"/>
      <c r="C5" s="9"/>
      <c r="D5" s="9"/>
      <c r="E5" s="10"/>
    </row>
    <row r="6" spans="1:5" s="11" customFormat="1" ht="15.5">
      <c r="A6" s="61" t="s">
        <v>112</v>
      </c>
      <c r="B6" s="61"/>
      <c r="C6" s="61"/>
      <c r="D6" s="61"/>
      <c r="E6" s="61"/>
    </row>
    <row r="7" spans="1:5" s="11" customFormat="1" ht="15.5">
      <c r="A7" s="12"/>
      <c r="B7" s="12"/>
      <c r="C7" s="12"/>
      <c r="D7" s="12"/>
      <c r="E7" s="10"/>
    </row>
    <row r="8" spans="1:5" s="11" customFormat="1" ht="15.5">
      <c r="A8" s="59" t="s">
        <v>1</v>
      </c>
      <c r="B8" s="59" t="s">
        <v>2</v>
      </c>
      <c r="C8" s="59" t="s">
        <v>3</v>
      </c>
      <c r="D8" s="59"/>
      <c r="E8" s="49"/>
    </row>
    <row r="9" spans="1:5" s="11" customFormat="1" ht="15.5">
      <c r="A9" s="59"/>
      <c r="B9" s="59"/>
      <c r="C9" s="13" t="s">
        <v>106</v>
      </c>
      <c r="D9" s="13" t="s">
        <v>105</v>
      </c>
      <c r="E9" s="48" t="s">
        <v>113</v>
      </c>
    </row>
    <row r="10" spans="1:5" s="11" customFormat="1" ht="15.5">
      <c r="A10" s="14">
        <v>1</v>
      </c>
      <c r="B10" s="14">
        <v>2</v>
      </c>
      <c r="C10" s="14">
        <v>3</v>
      </c>
      <c r="D10" s="14">
        <v>4</v>
      </c>
      <c r="E10" s="49"/>
    </row>
    <row r="11" spans="1:5" s="11" customFormat="1" ht="15.5">
      <c r="A11" s="15" t="s">
        <v>4</v>
      </c>
      <c r="B11" s="16" t="s">
        <v>5</v>
      </c>
      <c r="C11" s="17"/>
      <c r="D11" s="17"/>
      <c r="E11" s="49"/>
    </row>
    <row r="12" spans="1:5" s="11" customFormat="1" ht="15.5">
      <c r="A12" s="18" t="s">
        <v>6</v>
      </c>
      <c r="B12" s="19" t="s">
        <v>62</v>
      </c>
      <c r="C12" s="42">
        <v>432000</v>
      </c>
      <c r="D12" s="42">
        <v>450049.56</v>
      </c>
      <c r="E12" s="49">
        <f>C12-D12</f>
        <v>-18049.559999999998</v>
      </c>
    </row>
    <row r="13" spans="1:5" s="11" customFormat="1" ht="46.5">
      <c r="A13" s="18" t="s">
        <v>69</v>
      </c>
      <c r="B13" s="21" t="s">
        <v>98</v>
      </c>
      <c r="C13" s="42">
        <v>130464</v>
      </c>
      <c r="D13" s="42">
        <v>135914.97</v>
      </c>
      <c r="E13" s="49">
        <f t="shared" ref="E13:E15" si="0">C13-D13</f>
        <v>-5450.9700000000012</v>
      </c>
    </row>
    <row r="14" spans="1:5" s="11" customFormat="1" ht="46.5">
      <c r="A14" s="18" t="s">
        <v>7</v>
      </c>
      <c r="B14" s="21" t="s">
        <v>71</v>
      </c>
      <c r="C14" s="20">
        <v>107640</v>
      </c>
      <c r="D14" s="20">
        <v>158850</v>
      </c>
      <c r="E14" s="49">
        <f t="shared" si="0"/>
        <v>-51210</v>
      </c>
    </row>
    <row r="15" spans="1:5" s="11" customFormat="1" ht="15.5">
      <c r="A15" s="18" t="s">
        <v>56</v>
      </c>
      <c r="B15" s="21"/>
      <c r="C15" s="22">
        <f>SUM(C12:C14)</f>
        <v>670104</v>
      </c>
      <c r="D15" s="22">
        <f>SUM(D12:D14)</f>
        <v>744814.53</v>
      </c>
      <c r="E15" s="49">
        <f t="shared" si="0"/>
        <v>-74710.530000000028</v>
      </c>
    </row>
    <row r="16" spans="1:5" s="11" customFormat="1" ht="15.5">
      <c r="A16" s="15" t="s">
        <v>8</v>
      </c>
      <c r="B16" s="16" t="s">
        <v>9</v>
      </c>
      <c r="C16" s="22"/>
      <c r="D16" s="22"/>
      <c r="E16" s="49"/>
    </row>
    <row r="17" spans="1:5" s="11" customFormat="1" ht="15.5">
      <c r="A17" s="18" t="s">
        <v>80</v>
      </c>
      <c r="B17" s="21" t="s">
        <v>97</v>
      </c>
      <c r="C17" s="20">
        <v>280000</v>
      </c>
      <c r="D17" s="20">
        <v>305924.3</v>
      </c>
      <c r="E17" s="49">
        <f>C17-D17</f>
        <v>-25924.299999999988</v>
      </c>
    </row>
    <row r="18" spans="1:5" s="11" customFormat="1" ht="15.5">
      <c r="A18" s="18" t="s">
        <v>102</v>
      </c>
      <c r="B18" s="21" t="s">
        <v>108</v>
      </c>
      <c r="C18" s="20">
        <v>180000</v>
      </c>
      <c r="D18" s="20">
        <v>80778.149999999994</v>
      </c>
      <c r="E18" s="49">
        <f t="shared" ref="E18:E20" si="1">C18-D18</f>
        <v>99221.85</v>
      </c>
    </row>
    <row r="19" spans="1:5" s="11" customFormat="1" ht="46.5">
      <c r="A19" s="18" t="s">
        <v>104</v>
      </c>
      <c r="B19" s="21" t="s">
        <v>109</v>
      </c>
      <c r="C19" s="20">
        <v>140400</v>
      </c>
      <c r="D19" s="20">
        <v>73082.5</v>
      </c>
      <c r="E19" s="49">
        <f t="shared" si="1"/>
        <v>67317.5</v>
      </c>
    </row>
    <row r="20" spans="1:5" s="11" customFormat="1" ht="15.5">
      <c r="A20" s="18" t="s">
        <v>56</v>
      </c>
      <c r="B20" s="21"/>
      <c r="C20" s="23">
        <v>600400</v>
      </c>
      <c r="D20" s="23">
        <f>SUM(D17:D19)</f>
        <v>459784.94999999995</v>
      </c>
      <c r="E20" s="49">
        <f t="shared" si="1"/>
        <v>140615.05000000005</v>
      </c>
    </row>
    <row r="21" spans="1:5" s="11" customFormat="1" ht="31">
      <c r="A21" s="15" t="s">
        <v>10</v>
      </c>
      <c r="B21" s="24" t="s">
        <v>11</v>
      </c>
      <c r="C21" s="22"/>
      <c r="D21" s="22"/>
      <c r="E21" s="49"/>
    </row>
    <row r="22" spans="1:5" s="11" customFormat="1" ht="15.5">
      <c r="A22" s="18" t="s">
        <v>12</v>
      </c>
      <c r="B22" s="21" t="s">
        <v>13</v>
      </c>
      <c r="C22" s="42">
        <v>912000</v>
      </c>
      <c r="D22" s="42">
        <v>1009721.23</v>
      </c>
      <c r="E22" s="49">
        <f>C22-D22</f>
        <v>-97721.229999999981</v>
      </c>
    </row>
    <row r="23" spans="1:5" s="11" customFormat="1" ht="46.5">
      <c r="A23" s="18" t="s">
        <v>14</v>
      </c>
      <c r="B23" s="21" t="s">
        <v>98</v>
      </c>
      <c r="C23" s="42">
        <v>275424</v>
      </c>
      <c r="D23" s="42">
        <v>304935.81</v>
      </c>
      <c r="E23" s="49">
        <f t="shared" ref="E23:E26" si="2">C23-D23</f>
        <v>-29511.809999999998</v>
      </c>
    </row>
    <row r="24" spans="1:5" s="11" customFormat="1" ht="15.5">
      <c r="A24" s="18" t="s">
        <v>15</v>
      </c>
      <c r="B24" s="21" t="s">
        <v>82</v>
      </c>
      <c r="C24" s="20">
        <v>36000</v>
      </c>
      <c r="D24" s="20">
        <v>8857.7999999999993</v>
      </c>
      <c r="E24" s="49">
        <f t="shared" si="2"/>
        <v>27142.2</v>
      </c>
    </row>
    <row r="25" spans="1:5" s="11" customFormat="1" ht="15.5">
      <c r="A25" s="18" t="s">
        <v>16</v>
      </c>
      <c r="B25" s="21" t="s">
        <v>17</v>
      </c>
      <c r="C25" s="20">
        <v>3000</v>
      </c>
      <c r="D25" s="20">
        <v>3230</v>
      </c>
      <c r="E25" s="49">
        <f t="shared" si="2"/>
        <v>-230</v>
      </c>
    </row>
    <row r="26" spans="1:5" s="11" customFormat="1" ht="15.5">
      <c r="A26" s="18" t="s">
        <v>56</v>
      </c>
      <c r="B26" s="21"/>
      <c r="C26" s="22">
        <f>SUM(C22:C25)</f>
        <v>1226424</v>
      </c>
      <c r="D26" s="22">
        <f>SUM(D22:D25)</f>
        <v>1326744.8400000001</v>
      </c>
      <c r="E26" s="49">
        <f t="shared" si="2"/>
        <v>-100320.84000000008</v>
      </c>
    </row>
    <row r="27" spans="1:5" s="11" customFormat="1" ht="15.5">
      <c r="A27" s="15" t="s">
        <v>18</v>
      </c>
      <c r="B27" s="24" t="s">
        <v>86</v>
      </c>
      <c r="C27" s="22"/>
      <c r="D27" s="22"/>
      <c r="E27" s="49"/>
    </row>
    <row r="28" spans="1:5" s="11" customFormat="1" ht="31">
      <c r="A28" s="18" t="s">
        <v>19</v>
      </c>
      <c r="B28" s="21" t="s">
        <v>63</v>
      </c>
      <c r="C28" s="25">
        <v>294591.35999999999</v>
      </c>
      <c r="D28" s="25">
        <v>294591.35999999999</v>
      </c>
      <c r="E28" s="49">
        <f>C28-D28</f>
        <v>0</v>
      </c>
    </row>
    <row r="29" spans="1:5" s="11" customFormat="1" ht="31">
      <c r="A29" s="18" t="s">
        <v>20</v>
      </c>
      <c r="B29" s="21" t="s">
        <v>95</v>
      </c>
      <c r="C29" s="25">
        <v>29459.14</v>
      </c>
      <c r="D29" s="25">
        <v>10560</v>
      </c>
      <c r="E29" s="49">
        <f t="shared" ref="E29:E32" si="3">C29-D29</f>
        <v>18899.14</v>
      </c>
    </row>
    <row r="30" spans="1:5" s="11" customFormat="1" ht="15.5">
      <c r="A30" s="18" t="s">
        <v>21</v>
      </c>
      <c r="B30" s="21" t="s">
        <v>55</v>
      </c>
      <c r="C30" s="26">
        <v>28000</v>
      </c>
      <c r="D30" s="25">
        <v>27999.9</v>
      </c>
      <c r="E30" s="49">
        <f t="shared" si="3"/>
        <v>9.9999999998544808E-2</v>
      </c>
    </row>
    <row r="31" spans="1:5" s="11" customFormat="1" ht="15.5">
      <c r="A31" s="18" t="s">
        <v>52</v>
      </c>
      <c r="B31" s="21" t="s">
        <v>53</v>
      </c>
      <c r="C31" s="26">
        <v>2300</v>
      </c>
      <c r="D31" s="25">
        <v>2300</v>
      </c>
      <c r="E31" s="49">
        <f t="shared" si="3"/>
        <v>0</v>
      </c>
    </row>
    <row r="32" spans="1:5" s="11" customFormat="1" ht="15.5">
      <c r="A32" s="18" t="s">
        <v>56</v>
      </c>
      <c r="B32" s="21"/>
      <c r="C32" s="23">
        <f>SUM(C28:C31)</f>
        <v>354350.5</v>
      </c>
      <c r="D32" s="27">
        <f>SUM(D28:D31)</f>
        <v>335451.26</v>
      </c>
      <c r="E32" s="49">
        <f t="shared" si="3"/>
        <v>18899.239999999991</v>
      </c>
    </row>
    <row r="33" spans="1:6" s="11" customFormat="1" ht="31">
      <c r="A33" s="15" t="s">
        <v>22</v>
      </c>
      <c r="B33" s="24" t="s">
        <v>23</v>
      </c>
      <c r="C33" s="22"/>
      <c r="D33" s="22"/>
      <c r="E33" s="49"/>
    </row>
    <row r="34" spans="1:6" s="4" customFormat="1" ht="15.5">
      <c r="A34" s="45" t="s">
        <v>24</v>
      </c>
      <c r="B34" s="46" t="s">
        <v>13</v>
      </c>
      <c r="C34" s="42">
        <v>486000</v>
      </c>
      <c r="D34" s="42">
        <v>489633.9</v>
      </c>
      <c r="E34" s="50">
        <f>C34-D34</f>
        <v>-3633.9000000000233</v>
      </c>
    </row>
    <row r="35" spans="1:6" s="4" customFormat="1" ht="46.5">
      <c r="A35" s="45" t="s">
        <v>25</v>
      </c>
      <c r="B35" s="46" t="s">
        <v>98</v>
      </c>
      <c r="C35" s="42">
        <v>146772</v>
      </c>
      <c r="D35" s="42">
        <v>147869.44</v>
      </c>
      <c r="E35" s="50">
        <f t="shared" ref="E35:E49" si="4">C35-D35</f>
        <v>-1097.4400000000023</v>
      </c>
    </row>
    <row r="36" spans="1:6" s="11" customFormat="1" ht="15.5">
      <c r="A36" s="28" t="s">
        <v>26</v>
      </c>
      <c r="B36" s="21" t="s">
        <v>87</v>
      </c>
      <c r="C36" s="26">
        <v>12000</v>
      </c>
      <c r="D36" s="20">
        <v>9889</v>
      </c>
      <c r="E36" s="50">
        <f t="shared" si="4"/>
        <v>2111</v>
      </c>
    </row>
    <row r="37" spans="1:6" s="11" customFormat="1" ht="15.5">
      <c r="A37" s="28" t="s">
        <v>27</v>
      </c>
      <c r="B37" s="21" t="s">
        <v>17</v>
      </c>
      <c r="C37" s="26">
        <v>3600</v>
      </c>
      <c r="D37" s="20"/>
      <c r="E37" s="50">
        <f t="shared" si="4"/>
        <v>3600</v>
      </c>
    </row>
    <row r="38" spans="1:6" s="4" customFormat="1" ht="46.5">
      <c r="A38" s="47" t="s">
        <v>28</v>
      </c>
      <c r="B38" s="46" t="s">
        <v>64</v>
      </c>
      <c r="C38" s="44">
        <v>69600</v>
      </c>
      <c r="D38" s="43">
        <v>72331</v>
      </c>
      <c r="E38" s="50">
        <f t="shared" si="4"/>
        <v>-2731</v>
      </c>
    </row>
    <row r="39" spans="1:6" s="11" customFormat="1" ht="31">
      <c r="A39" s="28" t="s">
        <v>29</v>
      </c>
      <c r="B39" s="21" t="s">
        <v>54</v>
      </c>
      <c r="C39" s="20">
        <v>20000</v>
      </c>
      <c r="D39" s="20">
        <v>4000</v>
      </c>
      <c r="E39" s="50">
        <f t="shared" si="4"/>
        <v>16000</v>
      </c>
    </row>
    <row r="40" spans="1:6" s="11" customFormat="1" ht="15.5">
      <c r="A40" s="28" t="s">
        <v>30</v>
      </c>
      <c r="B40" s="21" t="s">
        <v>70</v>
      </c>
      <c r="C40" s="20">
        <v>35000</v>
      </c>
      <c r="D40" s="20"/>
      <c r="E40" s="50">
        <f t="shared" si="4"/>
        <v>35000</v>
      </c>
    </row>
    <row r="41" spans="1:6" s="11" customFormat="1" ht="31">
      <c r="A41" s="28" t="s">
        <v>31</v>
      </c>
      <c r="B41" s="21" t="s">
        <v>81</v>
      </c>
      <c r="C41" s="25">
        <v>92000</v>
      </c>
      <c r="D41" s="20">
        <v>54684.15</v>
      </c>
      <c r="E41" s="50">
        <f t="shared" si="4"/>
        <v>37315.85</v>
      </c>
      <c r="F41" s="29"/>
    </row>
    <row r="42" spans="1:6" s="30" customFormat="1" ht="15.5">
      <c r="A42" s="28" t="s">
        <v>32</v>
      </c>
      <c r="B42" s="21" t="s">
        <v>96</v>
      </c>
      <c r="C42" s="26">
        <v>190000</v>
      </c>
      <c r="D42" s="43">
        <v>114258.9</v>
      </c>
      <c r="E42" s="50">
        <f t="shared" si="4"/>
        <v>75741.100000000006</v>
      </c>
    </row>
    <row r="43" spans="1:6" s="4" customFormat="1" ht="46.5">
      <c r="A43" s="47" t="s">
        <v>33</v>
      </c>
      <c r="B43" s="46" t="s">
        <v>99</v>
      </c>
      <c r="C43" s="42">
        <v>18423</v>
      </c>
      <c r="D43" s="43">
        <v>16830</v>
      </c>
      <c r="E43" s="50">
        <f t="shared" si="4"/>
        <v>1593</v>
      </c>
    </row>
    <row r="44" spans="1:6" s="4" customFormat="1" ht="31">
      <c r="A44" s="47" t="s">
        <v>34</v>
      </c>
      <c r="B44" s="46" t="s">
        <v>100</v>
      </c>
      <c r="C44" s="42">
        <v>71214.94</v>
      </c>
      <c r="D44" s="43">
        <v>71055.960000000006</v>
      </c>
      <c r="E44" s="50">
        <f t="shared" si="4"/>
        <v>158.97999999999593</v>
      </c>
    </row>
    <row r="45" spans="1:6" s="11" customFormat="1" ht="15.5">
      <c r="A45" s="28" t="s">
        <v>35</v>
      </c>
      <c r="B45" s="21" t="s">
        <v>90</v>
      </c>
      <c r="C45" s="20">
        <v>11000</v>
      </c>
      <c r="D45" s="25">
        <v>6000</v>
      </c>
      <c r="E45" s="50">
        <f t="shared" si="4"/>
        <v>5000</v>
      </c>
    </row>
    <row r="46" spans="1:6" s="11" customFormat="1" ht="31">
      <c r="A46" s="28" t="s">
        <v>85</v>
      </c>
      <c r="B46" s="21" t="s">
        <v>89</v>
      </c>
      <c r="C46" s="20">
        <v>44928</v>
      </c>
      <c r="D46" s="25">
        <v>44928</v>
      </c>
      <c r="E46" s="50">
        <f t="shared" si="4"/>
        <v>0</v>
      </c>
    </row>
    <row r="47" spans="1:6" s="11" customFormat="1" ht="32.25" customHeight="1">
      <c r="A47" s="28" t="s">
        <v>88</v>
      </c>
      <c r="B47" s="21" t="s">
        <v>93</v>
      </c>
      <c r="C47" s="20">
        <v>24000</v>
      </c>
      <c r="D47" s="25">
        <v>24000</v>
      </c>
      <c r="E47" s="50">
        <f t="shared" si="4"/>
        <v>0</v>
      </c>
    </row>
    <row r="48" spans="1:6" s="11" customFormat="1" ht="15.5">
      <c r="A48" s="28" t="s">
        <v>92</v>
      </c>
      <c r="B48" s="21" t="s">
        <v>91</v>
      </c>
      <c r="C48" s="20">
        <v>203356</v>
      </c>
      <c r="D48" s="25">
        <v>226396.93</v>
      </c>
      <c r="E48" s="50">
        <f t="shared" si="4"/>
        <v>-23040.929999999993</v>
      </c>
    </row>
    <row r="49" spans="1:5" s="30" customFormat="1" ht="15.5">
      <c r="A49" s="18" t="s">
        <v>56</v>
      </c>
      <c r="B49" s="21"/>
      <c r="C49" s="23">
        <f>SUM(C34:C48)</f>
        <v>1427893.94</v>
      </c>
      <c r="D49" s="23">
        <f>SUM(D34:D48)</f>
        <v>1281877.28</v>
      </c>
      <c r="E49" s="50">
        <f t="shared" si="4"/>
        <v>146016.65999999992</v>
      </c>
    </row>
    <row r="50" spans="1:5" s="11" customFormat="1" ht="15.5">
      <c r="A50" s="31" t="s">
        <v>36</v>
      </c>
      <c r="B50" s="24" t="s">
        <v>37</v>
      </c>
      <c r="C50" s="22"/>
      <c r="D50" s="22"/>
      <c r="E50" s="49"/>
    </row>
    <row r="51" spans="1:5" s="11" customFormat="1" ht="15.5">
      <c r="A51" s="28" t="s">
        <v>38</v>
      </c>
      <c r="B51" s="21" t="s">
        <v>13</v>
      </c>
      <c r="C51" s="20">
        <v>1128000</v>
      </c>
      <c r="D51" s="20">
        <v>1173906.8400000001</v>
      </c>
      <c r="E51" s="49">
        <f>C51-D51</f>
        <v>-45906.840000000084</v>
      </c>
    </row>
    <row r="52" spans="1:5" s="11" customFormat="1" ht="46.5">
      <c r="A52" s="28" t="s">
        <v>39</v>
      </c>
      <c r="B52" s="21" t="s">
        <v>98</v>
      </c>
      <c r="C52" s="42">
        <v>340656</v>
      </c>
      <c r="D52" s="42">
        <v>354519.87</v>
      </c>
      <c r="E52" s="49">
        <f t="shared" ref="E52:E59" si="5">C52-D52</f>
        <v>-13863.869999999995</v>
      </c>
    </row>
    <row r="53" spans="1:5" s="11" customFormat="1" ht="15.5">
      <c r="A53" s="28" t="s">
        <v>40</v>
      </c>
      <c r="B53" s="21" t="s">
        <v>41</v>
      </c>
      <c r="C53" s="20">
        <v>11400</v>
      </c>
      <c r="D53" s="20">
        <v>5480.8</v>
      </c>
      <c r="E53" s="49">
        <f t="shared" si="5"/>
        <v>5919.2</v>
      </c>
    </row>
    <row r="54" spans="1:5" s="11" customFormat="1" ht="15.5">
      <c r="A54" s="28" t="s">
        <v>42</v>
      </c>
      <c r="B54" s="21" t="s">
        <v>44</v>
      </c>
      <c r="C54" s="20">
        <v>36000</v>
      </c>
      <c r="D54" s="20">
        <v>9134.7900000000009</v>
      </c>
      <c r="E54" s="49">
        <f t="shared" si="5"/>
        <v>26865.21</v>
      </c>
    </row>
    <row r="55" spans="1:5" s="11" customFormat="1" ht="31">
      <c r="A55" s="28" t="s">
        <v>43</v>
      </c>
      <c r="B55" s="21" t="s">
        <v>46</v>
      </c>
      <c r="C55" s="42">
        <v>191760</v>
      </c>
      <c r="D55" s="20">
        <v>214257</v>
      </c>
      <c r="E55" s="49">
        <f t="shared" si="5"/>
        <v>-22497</v>
      </c>
    </row>
    <row r="56" spans="1:5" s="11" customFormat="1" ht="18.75" customHeight="1">
      <c r="A56" s="28" t="s">
        <v>67</v>
      </c>
      <c r="B56" s="21" t="s">
        <v>48</v>
      </c>
      <c r="C56" s="20">
        <v>19200</v>
      </c>
      <c r="D56" s="20">
        <v>13450</v>
      </c>
      <c r="E56" s="49">
        <f t="shared" si="5"/>
        <v>5750</v>
      </c>
    </row>
    <row r="57" spans="1:5" s="11" customFormat="1" ht="15.5">
      <c r="A57" s="28" t="s">
        <v>45</v>
      </c>
      <c r="B57" s="21" t="s">
        <v>49</v>
      </c>
      <c r="C57" s="20">
        <v>36000</v>
      </c>
      <c r="D57" s="42">
        <v>37926</v>
      </c>
      <c r="E57" s="49">
        <f t="shared" si="5"/>
        <v>-1926</v>
      </c>
    </row>
    <row r="58" spans="1:5" s="32" customFormat="1" ht="31">
      <c r="A58" s="28" t="s">
        <v>47</v>
      </c>
      <c r="B58" s="21" t="s">
        <v>68</v>
      </c>
      <c r="C58" s="20">
        <v>9000</v>
      </c>
      <c r="D58" s="20">
        <v>9000</v>
      </c>
      <c r="E58" s="49">
        <f t="shared" si="5"/>
        <v>0</v>
      </c>
    </row>
    <row r="59" spans="1:5" s="11" customFormat="1" ht="15.5">
      <c r="A59" s="33" t="s">
        <v>56</v>
      </c>
      <c r="B59" s="34"/>
      <c r="C59" s="35">
        <f>SUM(C51:C58)</f>
        <v>1772016</v>
      </c>
      <c r="D59" s="35">
        <f>SUM(D51:D58)</f>
        <v>1817675.3</v>
      </c>
      <c r="E59" s="49">
        <f t="shared" si="5"/>
        <v>-45659.300000000047</v>
      </c>
    </row>
    <row r="60" spans="1:5" s="11" customFormat="1" ht="15.5">
      <c r="A60" s="31" t="s">
        <v>65</v>
      </c>
      <c r="B60" s="24" t="s">
        <v>50</v>
      </c>
      <c r="C60" s="22"/>
      <c r="D60" s="22"/>
      <c r="E60" s="49"/>
    </row>
    <row r="61" spans="1:5" s="11" customFormat="1" ht="31">
      <c r="A61" s="28" t="s">
        <v>66</v>
      </c>
      <c r="B61" s="21" t="s">
        <v>51</v>
      </c>
      <c r="C61" s="20">
        <v>807688.44</v>
      </c>
      <c r="D61" s="20">
        <v>982414.6</v>
      </c>
      <c r="E61" s="49">
        <f>C61-D61</f>
        <v>-174726.16000000003</v>
      </c>
    </row>
    <row r="62" spans="1:5" s="11" customFormat="1" ht="15.5">
      <c r="A62" s="18" t="s">
        <v>56</v>
      </c>
      <c r="B62" s="21"/>
      <c r="C62" s="22">
        <f>C61</f>
        <v>807688.44</v>
      </c>
      <c r="D62" s="22">
        <f>SUM(D61)</f>
        <v>982414.6</v>
      </c>
      <c r="E62" s="49">
        <f>C62-D62</f>
        <v>-174726.16000000003</v>
      </c>
    </row>
    <row r="63" spans="1:5" s="11" customFormat="1" ht="15.5">
      <c r="A63" s="36">
        <v>8</v>
      </c>
      <c r="B63" s="37" t="s">
        <v>84</v>
      </c>
      <c r="C63" s="23">
        <f>C15+C20+C26+C32+C49+C59+C62</f>
        <v>6858876.879999999</v>
      </c>
      <c r="D63" s="23">
        <f>D62+D59+D49+D32+D26+D20+D15</f>
        <v>6948762.7599999998</v>
      </c>
      <c r="E63" s="51">
        <f>E15+E20+E26+E32+E49+E59+E62</f>
        <v>-89885.880000000237</v>
      </c>
    </row>
    <row r="64" spans="1:5" s="32" customFormat="1" ht="15.5">
      <c r="A64" s="36"/>
      <c r="B64" s="37"/>
      <c r="C64" s="23"/>
      <c r="D64" s="23"/>
      <c r="E64" s="51"/>
    </row>
    <row r="65" spans="1:9" s="32" customFormat="1" ht="15.5">
      <c r="A65" s="31" t="s">
        <v>75</v>
      </c>
      <c r="B65" s="24" t="s">
        <v>73</v>
      </c>
      <c r="C65" s="27"/>
      <c r="D65" s="27"/>
      <c r="E65" s="52"/>
      <c r="F65" s="38"/>
      <c r="G65" s="38"/>
      <c r="H65" s="38"/>
      <c r="I65" s="38"/>
    </row>
    <row r="66" spans="1:9" s="32" customFormat="1" ht="15.5">
      <c r="A66" s="28" t="s">
        <v>76</v>
      </c>
      <c r="B66" s="21" t="s">
        <v>101</v>
      </c>
      <c r="C66" s="26">
        <v>12946.9</v>
      </c>
      <c r="D66" s="25">
        <v>12600</v>
      </c>
      <c r="E66" s="53">
        <f>C66-D66</f>
        <v>346.89999999999964</v>
      </c>
      <c r="F66" s="38"/>
      <c r="G66" s="38"/>
      <c r="H66" s="38"/>
      <c r="I66" s="38"/>
    </row>
    <row r="67" spans="1:9" s="32" customFormat="1" ht="31">
      <c r="A67" s="28" t="s">
        <v>77</v>
      </c>
      <c r="B67" s="21" t="s">
        <v>74</v>
      </c>
      <c r="C67" s="26">
        <v>12000</v>
      </c>
      <c r="D67" s="25">
        <v>9151.2000000000007</v>
      </c>
      <c r="E67" s="53">
        <f t="shared" ref="E67:E70" si="6">C67-D67</f>
        <v>2848.7999999999993</v>
      </c>
      <c r="F67" s="38"/>
      <c r="G67" s="38"/>
      <c r="H67" s="38"/>
      <c r="I67" s="38"/>
    </row>
    <row r="68" spans="1:9" s="11" customFormat="1" ht="15.5">
      <c r="A68" s="28" t="s">
        <v>78</v>
      </c>
      <c r="B68" s="21" t="s">
        <v>110</v>
      </c>
      <c r="C68" s="26">
        <v>48000</v>
      </c>
      <c r="D68" s="26">
        <v>50967.1</v>
      </c>
      <c r="E68" s="53">
        <f t="shared" si="6"/>
        <v>-2967.0999999999985</v>
      </c>
    </row>
    <row r="69" spans="1:9" s="11" customFormat="1" ht="31">
      <c r="A69" s="28" t="s">
        <v>103</v>
      </c>
      <c r="B69" s="21" t="s">
        <v>111</v>
      </c>
      <c r="C69" s="26">
        <v>52000</v>
      </c>
      <c r="D69" s="26">
        <v>17730.45</v>
      </c>
      <c r="E69" s="53">
        <f t="shared" si="6"/>
        <v>34269.550000000003</v>
      </c>
    </row>
    <row r="70" spans="1:9" s="32" customFormat="1" ht="15.5">
      <c r="A70" s="18" t="s">
        <v>56</v>
      </c>
      <c r="B70" s="37" t="s">
        <v>83</v>
      </c>
      <c r="C70" s="26">
        <f>SUM(C66:C69)</f>
        <v>124946.9</v>
      </c>
      <c r="D70" s="25">
        <f>SUM(D66:D69)</f>
        <v>90448.75</v>
      </c>
      <c r="E70" s="53">
        <f t="shared" si="6"/>
        <v>34498.149999999994</v>
      </c>
      <c r="F70" s="38"/>
      <c r="G70" s="38"/>
      <c r="H70" s="38"/>
      <c r="I70" s="38"/>
    </row>
    <row r="71" spans="1:9" s="32" customFormat="1" ht="15.5">
      <c r="A71" s="36"/>
      <c r="B71" s="37" t="s">
        <v>57</v>
      </c>
      <c r="C71" s="23">
        <f>C63+C70</f>
        <v>6983823.7799999993</v>
      </c>
      <c r="D71" s="23">
        <f>D63+D70</f>
        <v>7039211.5099999998</v>
      </c>
      <c r="E71" s="51">
        <f>E63+E70</f>
        <v>-55387.730000000243</v>
      </c>
    </row>
    <row r="72" spans="1:9" s="32" customFormat="1" ht="15.5">
      <c r="A72" s="39"/>
      <c r="B72" s="37"/>
      <c r="C72" s="40"/>
      <c r="D72" s="40"/>
      <c r="E72" s="51"/>
    </row>
    <row r="73" spans="1:9" s="11" customFormat="1" ht="15.5">
      <c r="A73" s="60" t="s">
        <v>1</v>
      </c>
      <c r="B73" s="60" t="s">
        <v>59</v>
      </c>
      <c r="C73" s="60" t="s">
        <v>60</v>
      </c>
      <c r="D73" s="60"/>
      <c r="E73" s="49"/>
    </row>
    <row r="74" spans="1:9" s="11" customFormat="1" ht="15.5">
      <c r="A74" s="59"/>
      <c r="B74" s="59"/>
      <c r="C74" s="54" t="s">
        <v>106</v>
      </c>
      <c r="D74" s="54" t="s">
        <v>105</v>
      </c>
      <c r="E74" s="49"/>
    </row>
    <row r="75" spans="1:9" s="11" customFormat="1" ht="26.25" customHeight="1">
      <c r="A75" s="31" t="s">
        <v>4</v>
      </c>
      <c r="B75" s="37" t="s">
        <v>61</v>
      </c>
      <c r="C75" s="23">
        <f>C63</f>
        <v>6858876.879999999</v>
      </c>
      <c r="D75" s="23">
        <v>7033874.5999999996</v>
      </c>
      <c r="E75" s="49">
        <f>C75-D75</f>
        <v>-174997.72000000067</v>
      </c>
    </row>
    <row r="76" spans="1:9" s="11" customFormat="1" ht="15.5">
      <c r="A76" s="25">
        <v>2</v>
      </c>
      <c r="B76" s="37" t="s">
        <v>94</v>
      </c>
      <c r="C76" s="27">
        <v>124946.9</v>
      </c>
      <c r="D76" s="27">
        <v>137567.88</v>
      </c>
      <c r="E76" s="49">
        <f>C76-D76</f>
        <v>-12620.98000000001</v>
      </c>
    </row>
    <row r="77" spans="1:9" s="11" customFormat="1" ht="15.5">
      <c r="A77" s="41"/>
      <c r="B77" s="37" t="s">
        <v>72</v>
      </c>
      <c r="C77" s="23">
        <f>SUM(C75:C76)</f>
        <v>6983823.7799999993</v>
      </c>
      <c r="D77" s="23">
        <f>SUM(D75:D76)</f>
        <v>7171442.4799999995</v>
      </c>
      <c r="E77" s="49">
        <f>C77-D77</f>
        <v>-187618.70000000019</v>
      </c>
    </row>
    <row r="78" spans="1:9" s="11" customFormat="1" ht="57" customHeight="1">
      <c r="A78" s="55" t="s">
        <v>79</v>
      </c>
      <c r="B78" s="55"/>
      <c r="C78" s="55"/>
      <c r="D78" s="55"/>
      <c r="E78" s="9"/>
    </row>
    <row r="79" spans="1:9" s="11" customFormat="1">
      <c r="A79" s="32"/>
      <c r="B79" s="32"/>
      <c r="C79" s="32"/>
      <c r="D79" s="32"/>
    </row>
    <row r="80" spans="1:9" s="11" customFormat="1">
      <c r="A80" s="32"/>
      <c r="B80" s="32"/>
      <c r="C80" s="32"/>
      <c r="D80" s="32"/>
    </row>
    <row r="81" spans="1:5" s="4" customFormat="1"/>
    <row r="82" spans="1:5" s="4" customFormat="1">
      <c r="A82" s="6"/>
      <c r="B82" s="7"/>
      <c r="C82" s="6"/>
      <c r="D82" s="6"/>
      <c r="E82" s="2"/>
    </row>
    <row r="83" spans="1:5" s="4" customFormat="1">
      <c r="A83" s="6"/>
      <c r="B83" s="7"/>
      <c r="C83" s="6"/>
      <c r="D83" s="6"/>
      <c r="E83" s="2"/>
    </row>
    <row r="84" spans="1:5" s="4" customFormat="1">
      <c r="A84" s="6"/>
      <c r="B84" s="7"/>
      <c r="C84" s="6"/>
      <c r="D84" s="8"/>
      <c r="E84" s="2"/>
    </row>
    <row r="85" spans="1:5" s="4" customFormat="1">
      <c r="A85" s="6"/>
      <c r="B85" s="7"/>
      <c r="C85" s="6"/>
      <c r="D85" s="6"/>
      <c r="E85" s="2"/>
    </row>
    <row r="86" spans="1:5" s="4" customFormat="1">
      <c r="A86" s="6"/>
      <c r="B86" s="7"/>
      <c r="C86" s="6"/>
      <c r="D86" s="6"/>
      <c r="E86" s="2"/>
    </row>
    <row r="87" spans="1:5" s="4" customFormat="1">
      <c r="A87" s="6"/>
      <c r="B87" s="7"/>
      <c r="C87" s="6"/>
      <c r="D87" s="6"/>
      <c r="E87" s="2"/>
    </row>
    <row r="88" spans="1:5" s="4" customFormat="1">
      <c r="A88" s="6"/>
      <c r="B88" s="7"/>
      <c r="C88" s="6"/>
      <c r="D88" s="6"/>
      <c r="E88" s="2"/>
    </row>
    <row r="89" spans="1:5" s="4" customFormat="1">
      <c r="A89" s="6"/>
      <c r="B89" s="7"/>
      <c r="C89" s="6"/>
      <c r="D89" s="6"/>
      <c r="E89" s="2"/>
    </row>
    <row r="90" spans="1:5" s="4" customFormat="1">
      <c r="A90" s="6"/>
      <c r="B90" s="7"/>
      <c r="C90" s="6"/>
      <c r="D90" s="6"/>
      <c r="E90" s="2"/>
    </row>
    <row r="91" spans="1:5" s="4" customFormat="1">
      <c r="A91" s="6"/>
      <c r="B91" s="7"/>
      <c r="C91" s="6"/>
      <c r="D91" s="6"/>
      <c r="E91" s="2"/>
    </row>
    <row r="92" spans="1:5" s="4" customFormat="1">
      <c r="A92" s="6"/>
      <c r="B92" s="7"/>
      <c r="C92" s="6"/>
      <c r="D92" s="6"/>
      <c r="E92" s="2"/>
    </row>
    <row r="93" spans="1:5" s="4" customFormat="1">
      <c r="A93" s="6"/>
      <c r="B93" s="7"/>
      <c r="C93" s="6"/>
      <c r="D93" s="6"/>
      <c r="E93" s="2"/>
    </row>
    <row r="94" spans="1:5" s="4" customFormat="1">
      <c r="A94" s="6"/>
      <c r="B94" s="7"/>
      <c r="C94" s="6"/>
      <c r="D94" s="6"/>
      <c r="E94" s="2"/>
    </row>
    <row r="95" spans="1:5" s="4" customFormat="1">
      <c r="A95" s="6"/>
      <c r="B95" s="7"/>
      <c r="C95" s="6"/>
      <c r="D95" s="6"/>
      <c r="E95" s="2"/>
    </row>
    <row r="96" spans="1:5" s="4" customFormat="1">
      <c r="A96" s="6"/>
      <c r="B96" s="7"/>
      <c r="C96" s="6"/>
      <c r="D96" s="6"/>
      <c r="E96" s="2"/>
    </row>
    <row r="97" spans="1:5" s="4" customFormat="1">
      <c r="A97" s="6"/>
      <c r="B97" s="7"/>
      <c r="C97" s="6"/>
      <c r="D97" s="6"/>
      <c r="E97" s="2"/>
    </row>
    <row r="98" spans="1:5" s="4" customFormat="1">
      <c r="A98" s="6"/>
      <c r="B98" s="7"/>
      <c r="C98" s="6"/>
      <c r="D98" s="6"/>
      <c r="E98" s="2"/>
    </row>
    <row r="99" spans="1:5" s="4" customFormat="1">
      <c r="A99" s="6"/>
      <c r="B99" s="7"/>
      <c r="C99" s="6"/>
      <c r="D99" s="6"/>
      <c r="E99" s="2"/>
    </row>
    <row r="100" spans="1:5" s="4" customFormat="1">
      <c r="A100" s="6"/>
      <c r="B100" s="7"/>
      <c r="C100" s="6"/>
      <c r="D100" s="6"/>
      <c r="E100" s="2"/>
    </row>
    <row r="101" spans="1:5" s="4" customFormat="1">
      <c r="A101" s="5"/>
      <c r="B101" s="5"/>
      <c r="C101" s="5"/>
      <c r="D101" s="5"/>
      <c r="E101" s="2"/>
    </row>
    <row r="102" spans="1:5" s="4" customFormat="1">
      <c r="A102" s="5"/>
      <c r="B102" s="5"/>
      <c r="C102" s="5"/>
      <c r="D102" s="5"/>
      <c r="E102" s="2"/>
    </row>
    <row r="103" spans="1:5" s="4" customFormat="1">
      <c r="A103" s="5"/>
      <c r="B103" s="5"/>
      <c r="C103" s="5"/>
      <c r="D103" s="5"/>
      <c r="E103" s="2"/>
    </row>
    <row r="104" spans="1:5" s="4" customFormat="1">
      <c r="A104" s="5"/>
      <c r="B104" s="5"/>
      <c r="C104" s="5"/>
      <c r="D104" s="5"/>
      <c r="E104" s="2"/>
    </row>
    <row r="105" spans="1:5">
      <c r="A105" s="3"/>
      <c r="B105" s="3"/>
      <c r="C105" s="3"/>
      <c r="D105" s="3"/>
    </row>
    <row r="106" spans="1:5">
      <c r="A106" s="3"/>
      <c r="B106" s="3"/>
      <c r="C106" s="3"/>
      <c r="D106" s="3"/>
    </row>
    <row r="107" spans="1:5">
      <c r="A107" s="3"/>
      <c r="B107" s="3"/>
      <c r="C107" s="3"/>
      <c r="D107" s="3"/>
    </row>
    <row r="108" spans="1:5">
      <c r="A108" s="3"/>
      <c r="B108" s="3"/>
      <c r="C108" s="3"/>
      <c r="D108" s="3"/>
    </row>
    <row r="109" spans="1:5">
      <c r="A109" s="3"/>
      <c r="B109" s="3"/>
      <c r="C109" s="3"/>
      <c r="D109" s="3"/>
    </row>
    <row r="110" spans="1:5">
      <c r="A110" s="3"/>
      <c r="B110" s="3"/>
      <c r="C110" s="3"/>
      <c r="D110" s="3"/>
    </row>
    <row r="111" spans="1:5">
      <c r="A111" s="3"/>
      <c r="B111" s="3"/>
      <c r="C111" s="3"/>
      <c r="D111" s="3"/>
    </row>
    <row r="112" spans="1:5">
      <c r="A112" s="3"/>
      <c r="B112" s="3"/>
      <c r="C112" s="3"/>
      <c r="D112" s="3"/>
    </row>
    <row r="113" spans="1:4">
      <c r="A113" s="3"/>
      <c r="B113" s="3"/>
      <c r="C113" s="3"/>
      <c r="D113" s="3"/>
    </row>
    <row r="114" spans="1:4">
      <c r="A114" s="3"/>
      <c r="B114" s="3"/>
      <c r="C114" s="3"/>
      <c r="D114" s="3"/>
    </row>
    <row r="115" spans="1:4">
      <c r="A115" s="3"/>
      <c r="B115" s="3"/>
      <c r="C115" s="3"/>
      <c r="D115" s="3"/>
    </row>
    <row r="116" spans="1:4">
      <c r="A116" s="3"/>
      <c r="B116" s="3"/>
      <c r="C116" s="3"/>
      <c r="D116" s="3"/>
    </row>
    <row r="117" spans="1:4">
      <c r="A117" s="3"/>
      <c r="B117" s="3"/>
      <c r="C117" s="3"/>
      <c r="D117" s="3"/>
    </row>
  </sheetData>
  <mergeCells count="11">
    <mergeCell ref="A78:D78"/>
    <mergeCell ref="C1:D1"/>
    <mergeCell ref="C2:D2"/>
    <mergeCell ref="C3:D3"/>
    <mergeCell ref="A8:A9"/>
    <mergeCell ref="B8:B9"/>
    <mergeCell ref="C8:D8"/>
    <mergeCell ref="A73:A74"/>
    <mergeCell ref="B73:B74"/>
    <mergeCell ref="C73:D73"/>
    <mergeCell ref="A6:E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2022-02-16T13:55:26Z</dcterms:modified>
</cp:coreProperties>
</file>